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uursoo\Nextcloud\Kiirgustark\EGT_FIONA\"/>
    </mc:Choice>
  </mc:AlternateContent>
  <xr:revisionPtr revIDLastSave="0" documentId="13_ncr:1_{7E27B16E-4B50-4738-988B-1A12D4D72F10}" xr6:coauthVersionLast="47" xr6:coauthVersionMax="47" xr10:uidLastSave="{00000000-0000-0000-0000-000000000000}"/>
  <bookViews>
    <workbookView xWindow="-5145" yWindow="-21720" windowWidth="38640" windowHeight="21240" xr2:uid="{227011C0-67B5-4C60-88F6-D7FD29AEA158}"/>
  </bookViews>
  <sheets>
    <sheet name="Sisendandm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E48" i="1"/>
  <c r="B36" i="1"/>
  <c r="D36" i="1" s="1"/>
  <c r="B35" i="1"/>
  <c r="D35" i="1" s="1"/>
  <c r="B27" i="1"/>
  <c r="D27" i="1" s="1"/>
  <c r="B26" i="1"/>
  <c r="D26" i="1" s="1"/>
  <c r="B18" i="1"/>
  <c r="D18" i="1" s="1"/>
  <c r="B17" i="1"/>
  <c r="D17" i="1" s="1"/>
  <c r="B20" i="1" l="1"/>
  <c r="D20" i="1" s="1"/>
  <c r="B21" i="1"/>
  <c r="D21" i="1" s="1"/>
  <c r="B39" i="1"/>
  <c r="D39" i="1" s="1"/>
  <c r="B30" i="1"/>
  <c r="D30" i="1" s="1"/>
  <c r="B38" i="1"/>
  <c r="D38" i="1" s="1"/>
  <c r="B29" i="1"/>
  <c r="D29" i="1" s="1"/>
  <c r="D44" i="1" l="1"/>
  <c r="F44" i="1" s="1"/>
  <c r="D43" i="1"/>
  <c r="F43" i="1" s="1"/>
  <c r="B43" i="1"/>
  <c r="B44" i="1"/>
</calcChain>
</file>

<file path=xl/sharedStrings.xml><?xml version="1.0" encoding="utf-8"?>
<sst xmlns="http://schemas.openxmlformats.org/spreadsheetml/2006/main" count="96" uniqueCount="41">
  <si>
    <t>Pilootpuuraugud (südamikpuurimine)</t>
  </si>
  <si>
    <t>tk</t>
  </si>
  <si>
    <t>Sulgemine pärast proovimaterjali kogumist</t>
  </si>
  <si>
    <t>Geoloogiline läbilõige</t>
  </si>
  <si>
    <t>Tiheduse andmed</t>
  </si>
  <si>
    <t>Puuraugu diameeter kuni</t>
  </si>
  <si>
    <t>mm</t>
  </si>
  <si>
    <t>m</t>
  </si>
  <si>
    <t>Esimesed 30 m</t>
  </si>
  <si>
    <t>Kvaternaari setted, lubjakivi, glaukoniitliivakivi, savi</t>
  </si>
  <si>
    <t>Vastav mass</t>
  </si>
  <si>
    <t>1,6 - 3,4 m</t>
  </si>
  <si>
    <t>Kallavere kihistu fosforiidikiht</t>
  </si>
  <si>
    <r>
      <t>t/m</t>
    </r>
    <r>
      <rPr>
        <vertAlign val="superscript"/>
        <sz val="11"/>
        <color theme="1"/>
        <rFont val="Aptos Narrow"/>
        <family val="2"/>
        <scheme val="minor"/>
      </rPr>
      <t>3</t>
    </r>
  </si>
  <si>
    <t>fosforiit</t>
  </si>
  <si>
    <r>
      <t>m</t>
    </r>
    <r>
      <rPr>
        <vertAlign val="superscript"/>
        <sz val="11"/>
        <color theme="1"/>
        <rFont val="Aptos Narrow"/>
        <family val="2"/>
        <scheme val="minor"/>
      </rPr>
      <t>3</t>
    </r>
  </si>
  <si>
    <t>t</t>
  </si>
  <si>
    <t>1 - 2 m</t>
  </si>
  <si>
    <t>Türisalu kihistu graptoliitargilliit</t>
  </si>
  <si>
    <t>graptoliitargilliit</t>
  </si>
  <si>
    <t>Tiskre kihistu liivakivid</t>
  </si>
  <si>
    <t>fosforiiti</t>
  </si>
  <si>
    <t>graptoliitargilliiti</t>
  </si>
  <si>
    <t>Suure diameetriga puuraugud</t>
  </si>
  <si>
    <t>Puuraugud hüdrogeoloogilisteks mõõtmisteks</t>
  </si>
  <si>
    <t>Sulgemine loa kehtivusaja lõpuks (5 aasta pärast)</t>
  </si>
  <si>
    <t>Puuraukudest saadud materjali kogus kokku</t>
  </si>
  <si>
    <t>Ruumala</t>
  </si>
  <si>
    <t>Mass</t>
  </si>
  <si>
    <t>Tagasi puuraukudesse pandav mass</t>
  </si>
  <si>
    <t>Fosforiit</t>
  </si>
  <si>
    <t>Graptoliitargilliit</t>
  </si>
  <si>
    <t>Lisa 1. Puuraukudest saadava fosforiidi ja graptoliitargilliidi koguste hinnang</t>
  </si>
  <si>
    <t>Fosforiidi kogus ühest puuraugust</t>
  </si>
  <si>
    <t>Graptoliitargilliidi kogus ühest puuraugust</t>
  </si>
  <si>
    <t>Fosforiidi kogus kokku</t>
  </si>
  <si>
    <t>Graptoliitargilliidi kogus kokku</t>
  </si>
  <si>
    <t>Materjali kogused, mis transporditakse suurtes presentkottides (BigBag) Arbavere uurimiskeskusesse</t>
  </si>
  <si>
    <t xml:space="preserve">Arvutustes kasutatav kihi paksus </t>
  </si>
  <si>
    <t>Vahemik</t>
  </si>
  <si>
    <t>Kiht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</si>
</sst>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sz val="11"/>
      <color rgb="FF9C0006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vertAlign val="superscript"/>
      <sz val="11"/>
      <color theme="1"/>
      <name val="Aptos Narrow"/>
      <family val="2"/>
      <scheme val="minor"/>
    </font>
    <font>
      <sz val="11"/>
      <color rgb="FF00B05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rgb="FF92D050"/>
      </left>
      <right/>
      <top style="thick">
        <color rgb="FF92D050"/>
      </top>
      <bottom/>
      <diagonal/>
    </border>
    <border>
      <left/>
      <right/>
      <top style="thick">
        <color rgb="FF92D050"/>
      </top>
      <bottom/>
      <diagonal/>
    </border>
    <border>
      <left/>
      <right style="thick">
        <color rgb="FF92D050"/>
      </right>
      <top style="thick">
        <color rgb="FF92D050"/>
      </top>
      <bottom/>
      <diagonal/>
    </border>
    <border>
      <left style="thick">
        <color rgb="FF92D050"/>
      </left>
      <right/>
      <top/>
      <bottom/>
      <diagonal/>
    </border>
    <border>
      <left/>
      <right style="thick">
        <color rgb="FF92D050"/>
      </right>
      <top/>
      <bottom/>
      <diagonal/>
    </border>
    <border>
      <left style="thick">
        <color rgb="FF92D050"/>
      </left>
      <right/>
      <top/>
      <bottom style="thick">
        <color rgb="FF92D050"/>
      </bottom>
      <diagonal/>
    </border>
    <border>
      <left/>
      <right/>
      <top/>
      <bottom style="thick">
        <color rgb="FF92D050"/>
      </bottom>
      <diagonal/>
    </border>
    <border>
      <left/>
      <right style="thick">
        <color rgb="FF92D050"/>
      </right>
      <top/>
      <bottom style="thick">
        <color rgb="FF92D050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</cellStyleXfs>
  <cellXfs count="26">
    <xf numFmtId="0" fontId="0" fillId="0" borderId="0" xfId="0"/>
    <xf numFmtId="0" fontId="3" fillId="0" borderId="0" xfId="0" applyFont="1"/>
    <xf numFmtId="1" fontId="0" fillId="0" borderId="0" xfId="0" applyNumberFormat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0" xfId="0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6" fillId="0" borderId="0" xfId="0" applyFont="1"/>
    <xf numFmtId="2" fontId="0" fillId="0" borderId="0" xfId="0" applyNumberFormat="1"/>
    <xf numFmtId="0" fontId="2" fillId="0" borderId="0" xfId="2" applyFill="1" applyBorder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1" fillId="0" borderId="1" xfId="1"/>
    <xf numFmtId="0" fontId="3" fillId="0" borderId="0" xfId="0" applyFont="1" applyBorder="1"/>
    <xf numFmtId="0" fontId="0" fillId="0" borderId="0" xfId="0" applyBorder="1"/>
    <xf numFmtId="0" fontId="4" fillId="0" borderId="0" xfId="0" applyFont="1" applyBorder="1"/>
    <xf numFmtId="1" fontId="0" fillId="0" borderId="0" xfId="0" applyNumberFormat="1" applyBorder="1"/>
    <xf numFmtId="0" fontId="0" fillId="0" borderId="0" xfId="0" applyBorder="1" applyAlignment="1">
      <alignment wrapText="1"/>
    </xf>
    <xf numFmtId="0" fontId="0" fillId="0" borderId="5" xfId="0" applyFont="1" applyBorder="1"/>
    <xf numFmtId="0" fontId="4" fillId="0" borderId="5" xfId="0" applyFont="1" applyBorder="1"/>
    <xf numFmtId="0" fontId="4" fillId="0" borderId="7" xfId="0" applyFont="1" applyBorder="1"/>
  </cellXfs>
  <cellStyles count="3">
    <cellStyle name="Bad" xfId="2" builtinId="27"/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8426A-484C-4DBD-AE3B-855C301E2D71}">
  <dimension ref="A1:Q49"/>
  <sheetViews>
    <sheetView tabSelected="1" workbookViewId="0">
      <selection activeCell="J14" sqref="J14"/>
    </sheetView>
  </sheetViews>
  <sheetFormatPr defaultRowHeight="14.4" x14ac:dyDescent="0.3"/>
  <cols>
    <col min="1" max="1" width="41" customWidth="1"/>
    <col min="3" max="3" width="9.5546875" customWidth="1"/>
    <col min="6" max="6" width="10.109375" customWidth="1"/>
    <col min="10" max="10" width="46.5546875" bestFit="1" customWidth="1"/>
    <col min="16" max="16" width="8.88671875" customWidth="1"/>
  </cols>
  <sheetData>
    <row r="1" spans="1:17" ht="20.399999999999999" thickBot="1" x14ac:dyDescent="0.45">
      <c r="A1" s="17" t="s">
        <v>32</v>
      </c>
    </row>
    <row r="2" spans="1:17" ht="15.6" thickTop="1" thickBot="1" x14ac:dyDescent="0.35"/>
    <row r="3" spans="1:17" ht="15" thickTop="1" x14ac:dyDescent="0.3">
      <c r="A3" s="3" t="s">
        <v>3</v>
      </c>
      <c r="B3" s="4"/>
      <c r="C3" s="4"/>
      <c r="D3" s="4"/>
      <c r="E3" s="4"/>
      <c r="F3" s="4"/>
      <c r="G3" s="4"/>
      <c r="H3" s="5"/>
      <c r="I3" s="19"/>
      <c r="J3" s="19"/>
    </row>
    <row r="4" spans="1:17" x14ac:dyDescent="0.3">
      <c r="A4" s="23" t="s">
        <v>38</v>
      </c>
      <c r="B4" s="19"/>
      <c r="C4" s="19" t="s">
        <v>39</v>
      </c>
      <c r="D4" s="19" t="s">
        <v>40</v>
      </c>
      <c r="E4" s="19"/>
      <c r="F4" s="19"/>
      <c r="G4" s="19"/>
      <c r="H4" s="7"/>
      <c r="I4" s="19"/>
      <c r="J4" s="19"/>
    </row>
    <row r="5" spans="1:17" ht="27" customHeight="1" x14ac:dyDescent="0.3">
      <c r="A5" s="6">
        <v>30</v>
      </c>
      <c r="B5" s="19" t="s">
        <v>7</v>
      </c>
      <c r="C5" s="22" t="s">
        <v>8</v>
      </c>
      <c r="D5" s="19" t="s">
        <v>9</v>
      </c>
      <c r="E5" s="19"/>
      <c r="F5" s="19"/>
      <c r="G5" s="19"/>
      <c r="H5" s="7"/>
      <c r="I5" s="19"/>
      <c r="J5" s="19"/>
    </row>
    <row r="6" spans="1:17" x14ac:dyDescent="0.3">
      <c r="A6" s="6">
        <v>3.4</v>
      </c>
      <c r="B6" s="19" t="s">
        <v>7</v>
      </c>
      <c r="C6" s="19" t="s">
        <v>11</v>
      </c>
      <c r="D6" s="19" t="s">
        <v>12</v>
      </c>
      <c r="E6" s="19"/>
      <c r="F6" s="19"/>
      <c r="G6" s="19"/>
      <c r="H6" s="7"/>
      <c r="I6" s="19"/>
      <c r="J6" s="19"/>
    </row>
    <row r="7" spans="1:17" x14ac:dyDescent="0.3">
      <c r="A7" s="6">
        <v>2</v>
      </c>
      <c r="B7" s="19" t="s">
        <v>7</v>
      </c>
      <c r="C7" s="19" t="s">
        <v>17</v>
      </c>
      <c r="D7" s="19" t="s">
        <v>18</v>
      </c>
      <c r="E7" s="19"/>
      <c r="F7" s="19"/>
      <c r="G7" s="19"/>
      <c r="H7" s="7"/>
      <c r="I7" s="19"/>
      <c r="J7" s="19"/>
    </row>
    <row r="8" spans="1:17" ht="15" thickBot="1" x14ac:dyDescent="0.35">
      <c r="A8" s="9"/>
      <c r="B8" s="10"/>
      <c r="C8" s="10"/>
      <c r="D8" s="10" t="s">
        <v>20</v>
      </c>
      <c r="E8" s="10"/>
      <c r="F8" s="10"/>
      <c r="G8" s="10"/>
      <c r="H8" s="11"/>
      <c r="I8" s="19"/>
      <c r="J8" s="19"/>
    </row>
    <row r="9" spans="1:17" ht="15" thickTop="1" x14ac:dyDescent="0.3">
      <c r="A9" s="3" t="s">
        <v>4</v>
      </c>
      <c r="B9" s="4"/>
      <c r="C9" s="4"/>
      <c r="D9" s="4"/>
      <c r="E9" s="4"/>
      <c r="F9" s="4"/>
      <c r="G9" s="4"/>
      <c r="H9" s="5"/>
      <c r="I9" s="19"/>
      <c r="J9" s="19"/>
    </row>
    <row r="10" spans="1:17" ht="16.2" x14ac:dyDescent="0.3">
      <c r="A10" s="24">
        <v>1.97</v>
      </c>
      <c r="B10" s="19" t="s">
        <v>13</v>
      </c>
      <c r="C10" s="19" t="s">
        <v>14</v>
      </c>
      <c r="D10" s="19"/>
      <c r="E10" s="19"/>
      <c r="F10" s="19"/>
      <c r="G10" s="19"/>
      <c r="H10" s="7"/>
      <c r="I10" s="19"/>
      <c r="J10" s="19"/>
    </row>
    <row r="11" spans="1:17" ht="16.8" thickBot="1" x14ac:dyDescent="0.35">
      <c r="A11" s="25">
        <v>1.85</v>
      </c>
      <c r="B11" s="10" t="s">
        <v>13</v>
      </c>
      <c r="C11" s="10" t="s">
        <v>19</v>
      </c>
      <c r="D11" s="10"/>
      <c r="E11" s="10"/>
      <c r="F11" s="10"/>
      <c r="G11" s="10"/>
      <c r="H11" s="11"/>
      <c r="I11" s="19"/>
      <c r="J11" s="19"/>
    </row>
    <row r="12" spans="1:17" ht="15" thickTop="1" x14ac:dyDescent="0.3">
      <c r="A12" s="20"/>
      <c r="B12" s="19"/>
      <c r="C12" s="19"/>
      <c r="D12" s="19"/>
      <c r="E12" s="19"/>
      <c r="F12" s="19"/>
      <c r="G12" s="19"/>
      <c r="H12" s="19"/>
    </row>
    <row r="13" spans="1:17" x14ac:dyDescent="0.3">
      <c r="A13" s="19"/>
      <c r="B13" s="19"/>
      <c r="C13" s="19"/>
      <c r="D13" s="19"/>
      <c r="E13" s="19"/>
      <c r="F13" s="19"/>
      <c r="G13" s="19"/>
      <c r="H13" s="19"/>
    </row>
    <row r="14" spans="1:17" x14ac:dyDescent="0.3">
      <c r="A14" s="18" t="s">
        <v>0</v>
      </c>
      <c r="B14" s="21">
        <v>5</v>
      </c>
      <c r="C14" s="19" t="s">
        <v>1</v>
      </c>
      <c r="D14" s="19" t="s">
        <v>2</v>
      </c>
      <c r="E14" s="19"/>
      <c r="F14" s="19"/>
      <c r="G14" s="19"/>
      <c r="H14" s="19"/>
    </row>
    <row r="15" spans="1:17" x14ac:dyDescent="0.3">
      <c r="A15" t="s">
        <v>5</v>
      </c>
      <c r="B15" s="2">
        <v>123</v>
      </c>
      <c r="C15" t="s">
        <v>6</v>
      </c>
      <c r="Q15" s="1"/>
    </row>
    <row r="16" spans="1:17" x14ac:dyDescent="0.3">
      <c r="B16" t="s">
        <v>27</v>
      </c>
      <c r="D16" t="s">
        <v>10</v>
      </c>
    </row>
    <row r="17" spans="1:17" ht="16.2" x14ac:dyDescent="0.3">
      <c r="A17" t="s">
        <v>33</v>
      </c>
      <c r="B17" s="8">
        <f>A6*PI()*((B15/10^3)/2)^2</f>
        <v>4.0399781967735984E-2</v>
      </c>
      <c r="C17" t="s">
        <v>15</v>
      </c>
      <c r="D17" s="8">
        <f>B17*$A$10</f>
        <v>7.9587570476439884E-2</v>
      </c>
      <c r="E17" t="s">
        <v>16</v>
      </c>
    </row>
    <row r="18" spans="1:17" ht="16.2" x14ac:dyDescent="0.3">
      <c r="A18" t="s">
        <v>34</v>
      </c>
      <c r="B18" s="8">
        <f>A7*PI()*((B15/10^3)/2)^2</f>
        <v>2.3764577628079989E-2</v>
      </c>
      <c r="C18" t="s">
        <v>15</v>
      </c>
      <c r="D18" s="8">
        <f>B18*$A$11</f>
        <v>4.3964468611947985E-2</v>
      </c>
      <c r="E18" t="s">
        <v>16</v>
      </c>
    </row>
    <row r="19" spans="1:17" x14ac:dyDescent="0.3">
      <c r="B19" s="8"/>
    </row>
    <row r="20" spans="1:17" ht="16.2" x14ac:dyDescent="0.3">
      <c r="A20" t="s">
        <v>35</v>
      </c>
      <c r="B20" s="8">
        <f>B17*B14</f>
        <v>0.20199890983867991</v>
      </c>
      <c r="C20" t="s">
        <v>15</v>
      </c>
      <c r="D20" s="8">
        <f>B20*$A$10</f>
        <v>0.39793785238219942</v>
      </c>
      <c r="E20" t="s">
        <v>16</v>
      </c>
    </row>
    <row r="21" spans="1:17" ht="16.2" x14ac:dyDescent="0.3">
      <c r="A21" t="s">
        <v>36</v>
      </c>
      <c r="B21" s="8">
        <f>B18*B14</f>
        <v>0.11882288814039994</v>
      </c>
      <c r="C21" t="s">
        <v>15</v>
      </c>
      <c r="D21" s="8">
        <f>B21*$A$11</f>
        <v>0.21982234305973991</v>
      </c>
      <c r="E21" t="s">
        <v>16</v>
      </c>
    </row>
    <row r="22" spans="1:17" x14ac:dyDescent="0.3">
      <c r="B22" s="8"/>
      <c r="Q22" s="1"/>
    </row>
    <row r="23" spans="1:17" x14ac:dyDescent="0.3">
      <c r="A23" s="1" t="s">
        <v>23</v>
      </c>
      <c r="B23" s="2">
        <v>15</v>
      </c>
      <c r="C23" t="s">
        <v>1</v>
      </c>
      <c r="D23" t="s">
        <v>2</v>
      </c>
      <c r="G23" s="12"/>
    </row>
    <row r="24" spans="1:17" x14ac:dyDescent="0.3">
      <c r="A24" t="s">
        <v>5</v>
      </c>
      <c r="B24" s="2">
        <v>1500</v>
      </c>
      <c r="C24" t="s">
        <v>6</v>
      </c>
      <c r="G24" s="12"/>
    </row>
    <row r="25" spans="1:17" x14ac:dyDescent="0.3">
      <c r="B25" s="8" t="s">
        <v>27</v>
      </c>
      <c r="D25" t="s">
        <v>10</v>
      </c>
      <c r="I25" s="13"/>
      <c r="K25" s="8"/>
    </row>
    <row r="26" spans="1:17" ht="16.2" x14ac:dyDescent="0.3">
      <c r="A26" t="s">
        <v>33</v>
      </c>
      <c r="B26" s="8">
        <f>A6*PI()*((B24/10^3)/2)^2</f>
        <v>6.0082959499904796</v>
      </c>
      <c r="C26" t="s">
        <v>15</v>
      </c>
      <c r="D26" s="8">
        <f>B26*$A$10</f>
        <v>11.836343021481245</v>
      </c>
      <c r="E26" t="s">
        <v>16</v>
      </c>
      <c r="I26" s="13"/>
      <c r="K26" s="8"/>
    </row>
    <row r="27" spans="1:17" ht="16.2" x14ac:dyDescent="0.3">
      <c r="A27" t="s">
        <v>34</v>
      </c>
      <c r="B27" s="8">
        <f>A7*PI()*((B24/10^3)/2)^2</f>
        <v>3.5342917352885173</v>
      </c>
      <c r="C27" t="s">
        <v>15</v>
      </c>
      <c r="D27" s="8">
        <f>B27*$A$11</f>
        <v>6.5384397102837575</v>
      </c>
      <c r="E27" t="s">
        <v>16</v>
      </c>
    </row>
    <row r="28" spans="1:17" x14ac:dyDescent="0.3">
      <c r="B28" s="8"/>
      <c r="K28" s="14"/>
    </row>
    <row r="29" spans="1:17" ht="16.2" x14ac:dyDescent="0.3">
      <c r="A29" t="s">
        <v>35</v>
      </c>
      <c r="B29" s="8">
        <f>B26*B23</f>
        <v>90.12443924985719</v>
      </c>
      <c r="C29" t="s">
        <v>15</v>
      </c>
      <c r="D29" s="8">
        <f>B29*$A$10</f>
        <v>177.54514532221867</v>
      </c>
      <c r="E29" t="s">
        <v>16</v>
      </c>
      <c r="K29" s="1"/>
    </row>
    <row r="30" spans="1:17" ht="16.2" x14ac:dyDescent="0.3">
      <c r="A30" t="s">
        <v>36</v>
      </c>
      <c r="B30" s="8">
        <f>B27*B23</f>
        <v>53.014376029327757</v>
      </c>
      <c r="C30" t="s">
        <v>15</v>
      </c>
      <c r="D30" s="8">
        <f>B30*$A$11</f>
        <v>98.076595654256352</v>
      </c>
      <c r="E30" t="s">
        <v>16</v>
      </c>
      <c r="M30" s="15"/>
    </row>
    <row r="31" spans="1:17" x14ac:dyDescent="0.3">
      <c r="B31" s="8"/>
    </row>
    <row r="32" spans="1:17" x14ac:dyDescent="0.3">
      <c r="A32" s="1" t="s">
        <v>24</v>
      </c>
      <c r="B32" s="2">
        <v>4</v>
      </c>
      <c r="C32" t="s">
        <v>1</v>
      </c>
      <c r="D32" t="s">
        <v>25</v>
      </c>
    </row>
    <row r="33" spans="1:17" x14ac:dyDescent="0.3">
      <c r="A33" t="s">
        <v>5</v>
      </c>
      <c r="B33" s="2">
        <v>280</v>
      </c>
      <c r="C33" t="s">
        <v>6</v>
      </c>
      <c r="K33" s="1"/>
    </row>
    <row r="34" spans="1:17" x14ac:dyDescent="0.3">
      <c r="B34" s="8" t="s">
        <v>27</v>
      </c>
      <c r="D34" t="s">
        <v>10</v>
      </c>
      <c r="M34" s="15"/>
    </row>
    <row r="35" spans="1:17" ht="16.2" x14ac:dyDescent="0.3">
      <c r="A35" t="s">
        <v>33</v>
      </c>
      <c r="B35" s="8">
        <f>A6*PI()*((B33/10^3)/2)^2</f>
        <v>0.20935573443522384</v>
      </c>
      <c r="C35" t="s">
        <v>15</v>
      </c>
      <c r="D35" s="8">
        <f>B35*$A$10</f>
        <v>0.41243079683739098</v>
      </c>
      <c r="E35" t="s">
        <v>16</v>
      </c>
    </row>
    <row r="36" spans="1:17" ht="16.2" x14ac:dyDescent="0.3">
      <c r="A36" t="s">
        <v>34</v>
      </c>
      <c r="B36" s="8">
        <f>A7*PI()*((B33/10^3)/2)^2</f>
        <v>0.1231504320207199</v>
      </c>
      <c r="C36" t="s">
        <v>15</v>
      </c>
      <c r="D36" s="8">
        <f>B36*$A$11</f>
        <v>0.22782829923833184</v>
      </c>
      <c r="E36" t="s">
        <v>16</v>
      </c>
      <c r="L36" s="13"/>
      <c r="O36" s="13"/>
      <c r="P36" s="13"/>
      <c r="Q36" s="13"/>
    </row>
    <row r="37" spans="1:17" x14ac:dyDescent="0.3">
      <c r="B37" s="8"/>
      <c r="L37" s="2"/>
      <c r="M37" s="2"/>
      <c r="N37" s="2"/>
      <c r="O37" s="2"/>
      <c r="P37" s="2"/>
      <c r="Q37" s="2"/>
    </row>
    <row r="38" spans="1:17" ht="16.2" x14ac:dyDescent="0.3">
      <c r="A38" t="s">
        <v>35</v>
      </c>
      <c r="B38" s="8">
        <f>B35*B32</f>
        <v>0.83742293774089538</v>
      </c>
      <c r="C38" t="s">
        <v>15</v>
      </c>
      <c r="D38" s="8">
        <f>B38*$A$10</f>
        <v>1.6497231873495639</v>
      </c>
      <c r="E38" t="s">
        <v>16</v>
      </c>
    </row>
    <row r="39" spans="1:17" ht="16.2" x14ac:dyDescent="0.3">
      <c r="A39" t="s">
        <v>36</v>
      </c>
      <c r="B39" s="8">
        <f>B36*B32</f>
        <v>0.49260172808287961</v>
      </c>
      <c r="C39" t="s">
        <v>15</v>
      </c>
      <c r="D39" s="8">
        <f>B39*$A$11</f>
        <v>0.91131319695332735</v>
      </c>
      <c r="E39" t="s">
        <v>16</v>
      </c>
    </row>
    <row r="41" spans="1:17" x14ac:dyDescent="0.3">
      <c r="L41" s="16"/>
      <c r="M41" s="16"/>
      <c r="N41" s="16"/>
      <c r="O41" s="16"/>
      <c r="P41" s="16"/>
      <c r="Q41" s="16"/>
    </row>
    <row r="42" spans="1:17" x14ac:dyDescent="0.3">
      <c r="A42" s="1" t="s">
        <v>26</v>
      </c>
      <c r="B42" t="s">
        <v>27</v>
      </c>
      <c r="D42" t="s">
        <v>28</v>
      </c>
      <c r="F42" t="s">
        <v>29</v>
      </c>
      <c r="L42" s="2"/>
      <c r="M42" s="2"/>
      <c r="N42" s="2"/>
      <c r="O42" s="2"/>
      <c r="P42" s="2"/>
      <c r="Q42" s="2"/>
    </row>
    <row r="43" spans="1:17" ht="16.2" x14ac:dyDescent="0.3">
      <c r="A43" t="s">
        <v>30</v>
      </c>
      <c r="B43" s="8">
        <f>B20+B29+B38</f>
        <v>91.163861097436765</v>
      </c>
      <c r="C43" t="s">
        <v>15</v>
      </c>
      <c r="D43" s="8">
        <f>D20+D29+D38</f>
        <v>179.59280636195044</v>
      </c>
      <c r="E43" t="s">
        <v>16</v>
      </c>
      <c r="F43" s="8">
        <f>D43-A48</f>
        <v>129.59280636195044</v>
      </c>
      <c r="G43" t="s">
        <v>16</v>
      </c>
      <c r="L43" s="2"/>
      <c r="M43" s="2"/>
      <c r="N43" s="2"/>
      <c r="O43" s="2"/>
      <c r="P43" s="2"/>
      <c r="Q43" s="2"/>
    </row>
    <row r="44" spans="1:17" ht="16.2" x14ac:dyDescent="0.3">
      <c r="A44" t="s">
        <v>31</v>
      </c>
      <c r="B44" s="8">
        <f>B21+B30+B39</f>
        <v>53.625800645551038</v>
      </c>
      <c r="C44" t="s">
        <v>15</v>
      </c>
      <c r="D44" s="8">
        <f>D21+D30+D39</f>
        <v>99.207731194269428</v>
      </c>
      <c r="E44" t="s">
        <v>16</v>
      </c>
      <c r="F44" s="8">
        <f>D44-A49</f>
        <v>97.207731194269428</v>
      </c>
      <c r="G44" t="s">
        <v>16</v>
      </c>
    </row>
    <row r="47" spans="1:17" x14ac:dyDescent="0.3">
      <c r="A47" s="1" t="s">
        <v>37</v>
      </c>
    </row>
    <row r="48" spans="1:17" ht="16.2" x14ac:dyDescent="0.3">
      <c r="A48">
        <v>50</v>
      </c>
      <c r="B48" t="s">
        <v>16</v>
      </c>
      <c r="C48" t="s">
        <v>21</v>
      </c>
      <c r="E48" s="8">
        <f>A48/$A$10</f>
        <v>25.380710659898476</v>
      </c>
      <c r="F48" t="s">
        <v>15</v>
      </c>
    </row>
    <row r="49" spans="1:6" ht="16.2" x14ac:dyDescent="0.3">
      <c r="A49">
        <v>2</v>
      </c>
      <c r="B49" t="s">
        <v>16</v>
      </c>
      <c r="C49" t="s">
        <v>22</v>
      </c>
      <c r="E49" s="8">
        <f>A49/$A$11</f>
        <v>1.0810810810810809</v>
      </c>
      <c r="F49" t="s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Sisendandmed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Siiri Salupere</dc:creator>
  <cp:lastModifiedBy>Siiri Salupere</cp:lastModifiedBy>
  <cp:lastPrinted>2024-06-02T19:53:42Z</cp:lastPrinted>
  <dcterms:created xsi:type="dcterms:W3CDTF">2024-06-02T19:50:26Z</dcterms:created>
  <dcterms:modified xsi:type="dcterms:W3CDTF">2024-06-02T20:05:17Z</dcterms:modified>
</cp:coreProperties>
</file>